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0" i="1"/>
  <c r="L50"/>
  <c r="N50"/>
  <c r="F49"/>
  <c r="G49"/>
  <c r="H49"/>
  <c r="I49"/>
  <c r="I62" s="1"/>
  <c r="J49"/>
  <c r="K49"/>
  <c r="L49"/>
  <c r="M49"/>
  <c r="N49"/>
  <c r="O49"/>
  <c r="P49"/>
  <c r="Q49"/>
  <c r="R49"/>
  <c r="E49"/>
  <c r="F48"/>
  <c r="G48"/>
  <c r="H48"/>
  <c r="I48"/>
  <c r="J48"/>
  <c r="K48"/>
  <c r="L48"/>
  <c r="M48"/>
  <c r="N48"/>
  <c r="O48"/>
  <c r="P48"/>
  <c r="Q48"/>
  <c r="R48"/>
  <c r="E48"/>
  <c r="E63"/>
  <c r="M62"/>
  <c r="Q62"/>
  <c r="E58"/>
  <c r="E32"/>
  <c r="F46"/>
  <c r="G46"/>
  <c r="H46"/>
  <c r="I46"/>
  <c r="J46"/>
  <c r="K46"/>
  <c r="L46"/>
  <c r="M46"/>
  <c r="N46"/>
  <c r="O46"/>
  <c r="P46"/>
  <c r="Q46"/>
  <c r="R46"/>
  <c r="E46"/>
  <c r="H44"/>
  <c r="G44"/>
  <c r="F44"/>
  <c r="I44"/>
  <c r="J44"/>
  <c r="K44"/>
  <c r="L44"/>
  <c r="M44"/>
  <c r="N44"/>
  <c r="O44"/>
  <c r="P44"/>
  <c r="Q44"/>
  <c r="R44"/>
  <c r="E44"/>
  <c r="F42"/>
  <c r="G42"/>
  <c r="H42"/>
  <c r="I42"/>
  <c r="J42"/>
  <c r="K42"/>
  <c r="L42"/>
  <c r="M42"/>
  <c r="N42"/>
  <c r="O42"/>
  <c r="P42"/>
  <c r="Q42"/>
  <c r="R42"/>
  <c r="E42"/>
  <c r="F40"/>
  <c r="G40"/>
  <c r="H40"/>
  <c r="I40"/>
  <c r="J40"/>
  <c r="K40"/>
  <c r="L40"/>
  <c r="M40"/>
  <c r="N40"/>
  <c r="O40"/>
  <c r="P40"/>
  <c r="Q40"/>
  <c r="R40"/>
  <c r="E40"/>
  <c r="F38"/>
  <c r="G38"/>
  <c r="H38"/>
  <c r="I38"/>
  <c r="J38"/>
  <c r="K38"/>
  <c r="L38"/>
  <c r="M38"/>
  <c r="N38"/>
  <c r="O38"/>
  <c r="P38"/>
  <c r="Q38"/>
  <c r="R38"/>
  <c r="E38"/>
  <c r="F36"/>
  <c r="G36"/>
  <c r="H36"/>
  <c r="I36"/>
  <c r="J36"/>
  <c r="K36"/>
  <c r="L36"/>
  <c r="M36"/>
  <c r="N36"/>
  <c r="O36"/>
  <c r="P36"/>
  <c r="Q36"/>
  <c r="R36"/>
  <c r="E36"/>
  <c r="F34"/>
  <c r="G34"/>
  <c r="H34"/>
  <c r="I34"/>
  <c r="J34"/>
  <c r="K34"/>
  <c r="L34"/>
  <c r="M34"/>
  <c r="N34"/>
  <c r="O34"/>
  <c r="P34"/>
  <c r="Q34"/>
  <c r="R34"/>
  <c r="E34"/>
  <c r="F32"/>
  <c r="G32"/>
  <c r="H32"/>
  <c r="I32"/>
  <c r="J32"/>
  <c r="K32"/>
  <c r="L32"/>
  <c r="M32"/>
  <c r="N32"/>
  <c r="O32"/>
  <c r="P32"/>
  <c r="Q32"/>
  <c r="R32"/>
  <c r="F28"/>
  <c r="G28"/>
  <c r="H28"/>
  <c r="I28"/>
  <c r="J28"/>
  <c r="K28"/>
  <c r="L28"/>
  <c r="M28"/>
  <c r="N28"/>
  <c r="O28"/>
  <c r="P28"/>
  <c r="Q28"/>
  <c r="R28"/>
  <c r="E28"/>
  <c r="F21"/>
  <c r="G21"/>
  <c r="H21"/>
  <c r="I21"/>
  <c r="J21"/>
  <c r="K21"/>
  <c r="L21"/>
  <c r="M21"/>
  <c r="N21"/>
  <c r="O21"/>
  <c r="P21"/>
  <c r="Q21"/>
  <c r="R21"/>
  <c r="E21"/>
  <c r="F19"/>
  <c r="G19"/>
  <c r="H19"/>
  <c r="I19"/>
  <c r="J19"/>
  <c r="K19"/>
  <c r="L19"/>
  <c r="M19"/>
  <c r="N19"/>
  <c r="O19"/>
  <c r="P19"/>
  <c r="Q19"/>
  <c r="R19"/>
  <c r="E19"/>
  <c r="F17"/>
  <c r="G17"/>
  <c r="H17"/>
  <c r="I17"/>
  <c r="J17"/>
  <c r="K17"/>
  <c r="L17"/>
  <c r="M17"/>
  <c r="N17"/>
  <c r="O17"/>
  <c r="P17"/>
  <c r="Q17"/>
  <c r="R17"/>
  <c r="E17"/>
  <c r="F15"/>
  <c r="G15"/>
  <c r="H15"/>
  <c r="I15"/>
  <c r="J15"/>
  <c r="K15"/>
  <c r="L15"/>
  <c r="M15"/>
  <c r="N15"/>
  <c r="O15"/>
  <c r="P15"/>
  <c r="Q15"/>
  <c r="R15"/>
  <c r="E15"/>
  <c r="F13"/>
  <c r="G13"/>
  <c r="H13"/>
  <c r="I13"/>
  <c r="J13"/>
  <c r="K13"/>
  <c r="L13"/>
  <c r="M13"/>
  <c r="N13"/>
  <c r="O13"/>
  <c r="P13"/>
  <c r="Q13"/>
  <c r="R13"/>
  <c r="E13"/>
  <c r="F11"/>
  <c r="G11"/>
  <c r="H11"/>
  <c r="H29" s="1"/>
  <c r="H57" s="1"/>
  <c r="I11"/>
  <c r="J11"/>
  <c r="K11"/>
  <c r="L11"/>
  <c r="L29" s="1"/>
  <c r="L57" s="1"/>
  <c r="M11"/>
  <c r="M29" s="1"/>
  <c r="M57" s="1"/>
  <c r="N11"/>
  <c r="O11"/>
  <c r="P11"/>
  <c r="Q11"/>
  <c r="R11"/>
  <c r="E11"/>
  <c r="E25"/>
  <c r="E26"/>
  <c r="E27"/>
  <c r="Q29" l="1"/>
  <c r="P29"/>
  <c r="O29"/>
  <c r="M67"/>
  <c r="M50"/>
  <c r="M59"/>
  <c r="K29"/>
  <c r="I29"/>
  <c r="H50"/>
  <c r="G29"/>
  <c r="E29"/>
  <c r="L59"/>
  <c r="H59"/>
  <c r="Q64"/>
  <c r="M64"/>
  <c r="M68" s="1"/>
  <c r="I64"/>
  <c r="R62"/>
  <c r="R64" s="1"/>
  <c r="N62"/>
  <c r="N64" s="1"/>
  <c r="J62"/>
  <c r="J64" s="1"/>
  <c r="F62"/>
  <c r="F64" s="1"/>
  <c r="P62"/>
  <c r="P64" s="1"/>
  <c r="L62"/>
  <c r="L64" s="1"/>
  <c r="L68" s="1"/>
  <c r="H62"/>
  <c r="H64" s="1"/>
  <c r="R29"/>
  <c r="N29"/>
  <c r="N57" s="1"/>
  <c r="J29"/>
  <c r="J57" s="1"/>
  <c r="F29"/>
  <c r="O62"/>
  <c r="K62"/>
  <c r="G62"/>
  <c r="E62"/>
  <c r="D25"/>
  <c r="R57" l="1"/>
  <c r="R59" s="1"/>
  <c r="R68" s="1"/>
  <c r="R50"/>
  <c r="Q57"/>
  <c r="Q50"/>
  <c r="P57"/>
  <c r="P59" s="1"/>
  <c r="P68" s="1"/>
  <c r="P50"/>
  <c r="O57"/>
  <c r="O59" s="1"/>
  <c r="O50"/>
  <c r="K57"/>
  <c r="K59" s="1"/>
  <c r="K50"/>
  <c r="I57"/>
  <c r="I50"/>
  <c r="G57"/>
  <c r="G59" s="1"/>
  <c r="G50"/>
  <c r="F57"/>
  <c r="F59" s="1"/>
  <c r="F68" s="1"/>
  <c r="F50"/>
  <c r="E57"/>
  <c r="E59" s="1"/>
  <c r="E50"/>
  <c r="H68"/>
  <c r="G64"/>
  <c r="K64"/>
  <c r="E64"/>
  <c r="L67"/>
  <c r="O64"/>
  <c r="H67"/>
  <c r="J67"/>
  <c r="J59"/>
  <c r="J68" s="1"/>
  <c r="N67"/>
  <c r="N59"/>
  <c r="N68" s="1"/>
  <c r="D27"/>
  <c r="D26"/>
  <c r="R67" l="1"/>
  <c r="Q59"/>
  <c r="Q68" s="1"/>
  <c r="Q67"/>
  <c r="P67"/>
  <c r="O68"/>
  <c r="O67"/>
  <c r="K68"/>
  <c r="K67"/>
  <c r="I67"/>
  <c r="I59"/>
  <c r="I68" s="1"/>
  <c r="G68"/>
  <c r="G67"/>
  <c r="F67"/>
  <c r="E68"/>
  <c r="E67"/>
</calcChain>
</file>

<file path=xl/sharedStrings.xml><?xml version="1.0" encoding="utf-8"?>
<sst xmlns="http://schemas.openxmlformats.org/spreadsheetml/2006/main" count="93" uniqueCount="69">
  <si>
    <t xml:space="preserve">Устройство дорожного покрытия </t>
  </si>
  <si>
    <t xml:space="preserve">Работы </t>
  </si>
  <si>
    <t xml:space="preserve">Объем </t>
  </si>
  <si>
    <t xml:space="preserve">Установка  малых архитектурных форм </t>
  </si>
  <si>
    <t xml:space="preserve">Монтаж освещения на фасаде дома </t>
  </si>
  <si>
    <t xml:space="preserve">на 1 м.п. </t>
  </si>
  <si>
    <t xml:space="preserve">Установка бордюрного камня </t>
  </si>
  <si>
    <t xml:space="preserve">за 1 ед. </t>
  </si>
  <si>
    <t xml:space="preserve">Вид работ </t>
  </si>
  <si>
    <t xml:space="preserve">Процентное соотношение стоимости вида работ к общей сметной стоимости </t>
  </si>
  <si>
    <t xml:space="preserve">% от сметной стоимости с бордюрами </t>
  </si>
  <si>
    <t xml:space="preserve">% от сметной стоимости без бордюрами </t>
  </si>
  <si>
    <t xml:space="preserve">Стоимость работ, руб для Красноярска </t>
  </si>
  <si>
    <t xml:space="preserve">Стоимость работ, руб для       Норильска  </t>
  </si>
  <si>
    <t xml:space="preserve">Стоимость работ, руб для       Остальных территорий Таймырского ОА  </t>
  </si>
  <si>
    <t xml:space="preserve">Стоимость работ, руб для                       Туруханского района (Эвенкия) </t>
  </si>
  <si>
    <t xml:space="preserve">Стоимость работ, руб для Туруханска    </t>
  </si>
  <si>
    <t xml:space="preserve">Стоимость работ, руб для  Ачинска </t>
  </si>
  <si>
    <t>Стоимость работ, руб                                  для  Шарыпово</t>
  </si>
  <si>
    <t>Стоимость работ, руб                                         для   Канска</t>
  </si>
  <si>
    <t xml:space="preserve">Стоимость работ, руб                                            для Минусинска </t>
  </si>
  <si>
    <t xml:space="preserve">Стоимость работ, руб для Дудинки   </t>
  </si>
  <si>
    <t>Стоимость работ, руб                                  для пгт. Северо-Енисейска</t>
  </si>
  <si>
    <t xml:space="preserve">Стоимость работ, руб                                      для с. Богучаны </t>
  </si>
  <si>
    <t xml:space="preserve">Стоимость работ, руб                                  для г. Кодинск </t>
  </si>
  <si>
    <t>Стоимость работ, руб для г. Лесосибирска</t>
  </si>
  <si>
    <t>Асфальтирование,                    t = 6 см</t>
  </si>
  <si>
    <t xml:space="preserve">на 1 м2                 </t>
  </si>
  <si>
    <t>Установка урн</t>
  </si>
  <si>
    <t>Установка скамеек</t>
  </si>
  <si>
    <t xml:space="preserve">Установка светильника на фасад дома </t>
  </si>
  <si>
    <t>Прокладка  кабеля по фасаду дома</t>
  </si>
  <si>
    <t xml:space="preserve">Зоны сметного ценообразования </t>
  </si>
  <si>
    <t xml:space="preserve">Дополнительный перечень </t>
  </si>
  <si>
    <t xml:space="preserve">Установка качели двухместной </t>
  </si>
  <si>
    <t>Установка качели балансир</t>
  </si>
  <si>
    <t xml:space="preserve">Установка карусели </t>
  </si>
  <si>
    <t xml:space="preserve">Установка детского игрового комплекса </t>
  </si>
  <si>
    <t xml:space="preserve">Установка спортивного комплекса </t>
  </si>
  <si>
    <t xml:space="preserve">Установка восьмигранной беседки </t>
  </si>
  <si>
    <t>Перевозка на 30 км</t>
  </si>
  <si>
    <t>за 1 тонну</t>
  </si>
  <si>
    <t xml:space="preserve">Минимальный перечень </t>
  </si>
  <si>
    <t>№ п/п</t>
  </si>
  <si>
    <t>Установка песочницы с крышкой и навесом</t>
  </si>
  <si>
    <t>Площадь асфальтирования, кв.м</t>
  </si>
  <si>
    <t>Длина бордюрного камня, м.п.</t>
  </si>
  <si>
    <t>Протяженность, м.п.</t>
  </si>
  <si>
    <t>Масса груза, т</t>
  </si>
  <si>
    <t>Площадь, кв.м</t>
  </si>
  <si>
    <t xml:space="preserve">Количетсво, шт </t>
  </si>
  <si>
    <t xml:space="preserve">Площадь помещений МКД  </t>
  </si>
  <si>
    <t xml:space="preserve">Площадь квартиры   </t>
  </si>
  <si>
    <t xml:space="preserve">Итого по минимальному перечню </t>
  </si>
  <si>
    <t xml:space="preserve">Итого по дополнительному  перечню </t>
  </si>
  <si>
    <t xml:space="preserve">Суммы софинансирования граждан  (2%) на весь МКД </t>
  </si>
  <si>
    <t xml:space="preserve">Доля в праве общей долевой собственности квартиры </t>
  </si>
  <si>
    <t xml:space="preserve">Суммы софинансирования граждан  (2%) для  квартиры </t>
  </si>
  <si>
    <t xml:space="preserve">Суммы софинансирования граждан  (20%) на весь МКД </t>
  </si>
  <si>
    <t xml:space="preserve">Суммы софинансирования граждан  (20%) для  квартиры </t>
  </si>
  <si>
    <t xml:space="preserve">Итого сумма софинансирования граждан </t>
  </si>
  <si>
    <t xml:space="preserve">Итого сумма софинансирования граждан для  квартиры </t>
  </si>
  <si>
    <t>Устройство песчаного основания под детскую/ спортивную площадку</t>
  </si>
  <si>
    <t>Таблица 6.1 -Калькулятор расчета стоимости благоустройства дворовой территории  дома по минимальному и дополнительному перечням для зон сметного ценообразования Красноярского края</t>
  </si>
  <si>
    <t xml:space="preserve">Таблица 6.2 - Калькулятор расчета суммы финансового участия собственников </t>
  </si>
  <si>
    <t xml:space="preserve">Сумма софинансирования граждан по минимальному перечню </t>
  </si>
  <si>
    <t xml:space="preserve">Сумма софинансирования граждан по дополнительному перечню </t>
  </si>
  <si>
    <t xml:space="preserve">Сумма софинансирования граждан по минимальному и дополнительному перечню </t>
  </si>
  <si>
    <t xml:space="preserve">Итого по минимальному и  дополнительному  перечням </t>
  </si>
</sst>
</file>

<file path=xl/styles.xml><?xml version="1.0" encoding="utf-8"?>
<styleSheet xmlns="http://schemas.openxmlformats.org/spreadsheetml/2006/main">
  <numFmts count="1">
    <numFmt numFmtId="164" formatCode="0.0000000000"/>
  </numFmts>
  <fonts count="6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9" fontId="0" fillId="0" borderId="1" xfId="0" applyNumberFormat="1" applyFill="1" applyBorder="1"/>
    <xf numFmtId="0" fontId="2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4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showGridLines="0" tabSelected="1" topLeftCell="A49" zoomScale="70" zoomScaleNormal="70" zoomScaleSheetLayoutView="70" workbookViewId="0">
      <selection activeCell="B9" sqref="B9:R9"/>
    </sheetView>
  </sheetViews>
  <sheetFormatPr defaultRowHeight="15"/>
  <cols>
    <col min="2" max="2" width="7" customWidth="1"/>
    <col min="3" max="3" width="28.5703125" customWidth="1"/>
    <col min="4" max="4" width="22.42578125" customWidth="1"/>
    <col min="5" max="5" width="24.28515625" customWidth="1"/>
    <col min="6" max="6" width="20.42578125" customWidth="1"/>
    <col min="7" max="7" width="18.42578125" customWidth="1"/>
    <col min="8" max="8" width="22.7109375" customWidth="1"/>
    <col min="9" max="9" width="23.7109375" customWidth="1"/>
    <col min="10" max="10" width="20.7109375" hidden="1" customWidth="1"/>
    <col min="11" max="11" width="24.7109375" customWidth="1"/>
    <col min="12" max="12" width="20.7109375" hidden="1" customWidth="1"/>
    <col min="13" max="13" width="23.42578125" customWidth="1"/>
    <col min="14" max="14" width="20.7109375" hidden="1" customWidth="1"/>
    <col min="15" max="15" width="22.7109375" customWidth="1"/>
    <col min="16" max="16" width="25.5703125" customWidth="1"/>
    <col min="17" max="17" width="23.28515625" customWidth="1"/>
    <col min="18" max="18" width="23.140625" customWidth="1"/>
  </cols>
  <sheetData>
    <row r="1" spans="1:18" ht="20.25">
      <c r="Q1" s="41"/>
      <c r="R1" s="41"/>
    </row>
    <row r="2" spans="1:18" ht="55.5" customHeight="1">
      <c r="B2" s="44" t="s">
        <v>63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1.2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33.6" customHeight="1">
      <c r="C4" s="40"/>
      <c r="D4" s="38"/>
      <c r="M4" s="37"/>
      <c r="N4" s="37"/>
      <c r="O4" s="37"/>
      <c r="P4" s="37"/>
      <c r="Q4" s="37"/>
      <c r="R4" s="37"/>
    </row>
    <row r="5" spans="1:18" ht="9.75" customHeigh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33.6" customHeight="1">
      <c r="B6" s="42" t="s">
        <v>43</v>
      </c>
      <c r="C6" s="45" t="s">
        <v>1</v>
      </c>
      <c r="D6" s="45" t="s">
        <v>32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12.5">
      <c r="B7" s="42"/>
      <c r="C7" s="45"/>
      <c r="D7" s="36" t="s">
        <v>2</v>
      </c>
      <c r="E7" s="36" t="s">
        <v>12</v>
      </c>
      <c r="F7" s="36" t="s">
        <v>17</v>
      </c>
      <c r="G7" s="36" t="s">
        <v>19</v>
      </c>
      <c r="H7" s="36" t="s">
        <v>18</v>
      </c>
      <c r="I7" s="36" t="s">
        <v>20</v>
      </c>
      <c r="J7" s="36" t="s">
        <v>13</v>
      </c>
      <c r="K7" s="36" t="s">
        <v>21</v>
      </c>
      <c r="L7" s="36" t="s">
        <v>14</v>
      </c>
      <c r="M7" s="36" t="s">
        <v>16</v>
      </c>
      <c r="N7" s="36" t="s">
        <v>15</v>
      </c>
      <c r="O7" s="36" t="s">
        <v>22</v>
      </c>
      <c r="P7" s="36" t="s">
        <v>25</v>
      </c>
      <c r="Q7" s="36" t="s">
        <v>23</v>
      </c>
      <c r="R7" s="36" t="s">
        <v>24</v>
      </c>
    </row>
    <row r="8" spans="1:18" ht="18.75">
      <c r="B8" s="20">
        <v>1</v>
      </c>
      <c r="C8" s="20">
        <v>2</v>
      </c>
      <c r="D8" s="20">
        <v>3</v>
      </c>
      <c r="E8" s="20">
        <v>4</v>
      </c>
      <c r="F8" s="39">
        <v>5</v>
      </c>
      <c r="G8" s="39">
        <v>6</v>
      </c>
      <c r="H8" s="39">
        <v>7</v>
      </c>
      <c r="I8" s="39">
        <v>8</v>
      </c>
      <c r="J8" s="39">
        <v>9</v>
      </c>
      <c r="K8" s="39">
        <v>9</v>
      </c>
      <c r="L8" s="39">
        <v>11</v>
      </c>
      <c r="M8" s="39">
        <v>10</v>
      </c>
      <c r="N8" s="39">
        <v>13</v>
      </c>
      <c r="O8" s="39">
        <v>11</v>
      </c>
      <c r="P8" s="39">
        <v>12</v>
      </c>
      <c r="Q8" s="39">
        <v>13</v>
      </c>
      <c r="R8" s="39">
        <v>14</v>
      </c>
    </row>
    <row r="9" spans="1:18" s="14" customFormat="1" ht="26.25" customHeight="1">
      <c r="A9"/>
      <c r="B9" s="43" t="s">
        <v>42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40.15" customHeight="1">
      <c r="B10" s="23">
        <v>1</v>
      </c>
      <c r="C10" s="7" t="s">
        <v>26</v>
      </c>
      <c r="D10" s="8" t="s">
        <v>27</v>
      </c>
      <c r="E10" s="12">
        <v>1029.26</v>
      </c>
      <c r="F10" s="12">
        <v>891.48</v>
      </c>
      <c r="G10" s="12">
        <v>1018.64</v>
      </c>
      <c r="H10" s="12">
        <v>1076.74</v>
      </c>
      <c r="I10" s="11">
        <v>1024.31</v>
      </c>
      <c r="J10" s="11">
        <v>437.85</v>
      </c>
      <c r="K10" s="12">
        <v>2836.01</v>
      </c>
      <c r="L10" s="12">
        <v>444.58</v>
      </c>
      <c r="M10" s="12">
        <v>3527.6899999999996</v>
      </c>
      <c r="N10" s="13">
        <v>1780.95</v>
      </c>
      <c r="O10" s="13">
        <v>2531.42</v>
      </c>
      <c r="P10" s="13">
        <v>1234.8599999999999</v>
      </c>
      <c r="Q10" s="13">
        <v>1394.81</v>
      </c>
      <c r="R10" s="13">
        <v>1556.37</v>
      </c>
    </row>
    <row r="11" spans="1:18" ht="40.15" customHeight="1">
      <c r="B11" s="47" t="s">
        <v>45</v>
      </c>
      <c r="C11" s="47"/>
      <c r="D11" s="30"/>
      <c r="E11" s="12">
        <f>E10*$D$11</f>
        <v>0</v>
      </c>
      <c r="F11" s="12">
        <f t="shared" ref="F11:R11" si="0">F10*$D$11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  <c r="Q11" s="12">
        <f t="shared" si="0"/>
        <v>0</v>
      </c>
      <c r="R11" s="12">
        <f t="shared" si="0"/>
        <v>0</v>
      </c>
    </row>
    <row r="12" spans="1:18" s="1" customFormat="1" ht="42.75" customHeight="1">
      <c r="A12"/>
      <c r="B12" s="24">
        <v>2</v>
      </c>
      <c r="C12" s="8" t="s">
        <v>6</v>
      </c>
      <c r="D12" s="8" t="s">
        <v>5</v>
      </c>
      <c r="E12" s="12">
        <v>971.35</v>
      </c>
      <c r="F12" s="12">
        <v>943.2</v>
      </c>
      <c r="G12" s="11">
        <v>972.05</v>
      </c>
      <c r="H12" s="11">
        <v>947.07</v>
      </c>
      <c r="I12" s="11">
        <v>995.66</v>
      </c>
      <c r="J12" s="11">
        <v>1125.47</v>
      </c>
      <c r="K12" s="12">
        <v>1141.9099999999999</v>
      </c>
      <c r="L12" s="12">
        <v>1142.8600000000001</v>
      </c>
      <c r="M12" s="11">
        <v>1469.14</v>
      </c>
      <c r="N12" s="8">
        <v>1415.12</v>
      </c>
      <c r="O12" s="8">
        <v>1388.19</v>
      </c>
      <c r="P12" s="8">
        <v>1041.1399999999999</v>
      </c>
      <c r="Q12" s="8">
        <v>1158.27</v>
      </c>
      <c r="R12" s="8">
        <v>1171.45</v>
      </c>
    </row>
    <row r="13" spans="1:18" s="1" customFormat="1" ht="42.75" customHeight="1">
      <c r="A13"/>
      <c r="B13" s="47" t="s">
        <v>46</v>
      </c>
      <c r="C13" s="47"/>
      <c r="D13" s="30"/>
      <c r="E13" s="12">
        <f>E12*$D$13</f>
        <v>0</v>
      </c>
      <c r="F13" s="12">
        <f t="shared" ref="F13:R13" si="1">F12*$D$13</f>
        <v>0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si="1"/>
        <v>0</v>
      </c>
      <c r="Q13" s="12">
        <f t="shared" si="1"/>
        <v>0</v>
      </c>
      <c r="R13" s="12">
        <f t="shared" si="1"/>
        <v>0</v>
      </c>
    </row>
    <row r="14" spans="1:18" ht="30.75" customHeight="1">
      <c r="B14" s="23">
        <v>3</v>
      </c>
      <c r="C14" s="7" t="s">
        <v>29</v>
      </c>
      <c r="D14" s="13" t="s">
        <v>7</v>
      </c>
      <c r="E14" s="13">
        <v>7110.7</v>
      </c>
      <c r="F14" s="12">
        <v>7069.02</v>
      </c>
      <c r="G14" s="12">
        <v>7061.78</v>
      </c>
      <c r="H14" s="12">
        <v>7031.82</v>
      </c>
      <c r="I14" s="8">
        <v>7053.06</v>
      </c>
      <c r="J14" s="12">
        <v>10680.68</v>
      </c>
      <c r="K14" s="13">
        <v>7312.12</v>
      </c>
      <c r="L14" s="12">
        <v>10751.35</v>
      </c>
      <c r="M14" s="12">
        <v>7861.07</v>
      </c>
      <c r="N14" s="12">
        <v>11057.54</v>
      </c>
      <c r="O14" s="12">
        <v>7808.64</v>
      </c>
      <c r="P14" s="13">
        <v>7324.7</v>
      </c>
      <c r="Q14" s="12">
        <v>7748.94</v>
      </c>
      <c r="R14" s="12">
        <v>7459.65</v>
      </c>
    </row>
    <row r="15" spans="1:18" ht="30.75" customHeight="1">
      <c r="B15" s="48" t="s">
        <v>50</v>
      </c>
      <c r="C15" s="48"/>
      <c r="D15" s="30"/>
      <c r="E15" s="13">
        <f>E14*$D$15</f>
        <v>0</v>
      </c>
      <c r="F15" s="13">
        <f t="shared" ref="F15:R15" si="2">F14*$D$15</f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13">
        <f t="shared" si="2"/>
        <v>0</v>
      </c>
    </row>
    <row r="16" spans="1:18" ht="25.9" customHeight="1">
      <c r="B16" s="23">
        <v>4</v>
      </c>
      <c r="C16" s="7" t="s">
        <v>28</v>
      </c>
      <c r="D16" s="13" t="s">
        <v>7</v>
      </c>
      <c r="E16" s="11">
        <v>6300.7</v>
      </c>
      <c r="F16" s="11">
        <v>6259.02</v>
      </c>
      <c r="G16" s="11">
        <v>6251.7800000000007</v>
      </c>
      <c r="H16" s="11">
        <v>6221.82</v>
      </c>
      <c r="I16" s="11">
        <v>6243.0599999999995</v>
      </c>
      <c r="J16" s="12">
        <v>6430.68</v>
      </c>
      <c r="K16" s="11">
        <v>6502.12</v>
      </c>
      <c r="L16" s="11">
        <v>6501.35</v>
      </c>
      <c r="M16" s="11">
        <v>7051.07</v>
      </c>
      <c r="N16" s="11">
        <v>6807.54</v>
      </c>
      <c r="O16" s="11">
        <v>6998.6399999999994</v>
      </c>
      <c r="P16" s="11">
        <v>6514.7</v>
      </c>
      <c r="Q16" s="11">
        <v>6938.9400000000005</v>
      </c>
      <c r="R16" s="11">
        <v>6649.65</v>
      </c>
    </row>
    <row r="17" spans="1:18" ht="25.9" customHeight="1">
      <c r="B17" s="48" t="s">
        <v>50</v>
      </c>
      <c r="C17" s="48"/>
      <c r="D17" s="30"/>
      <c r="E17" s="11">
        <f>E16*$D$17</f>
        <v>0</v>
      </c>
      <c r="F17" s="11">
        <f t="shared" ref="F17:R17" si="3">F16*$D$17</f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 t="shared" si="3"/>
        <v>0</v>
      </c>
      <c r="Q17" s="11">
        <f t="shared" si="3"/>
        <v>0</v>
      </c>
      <c r="R17" s="11">
        <f t="shared" si="3"/>
        <v>0</v>
      </c>
    </row>
    <row r="18" spans="1:18" ht="44.25" customHeight="1">
      <c r="B18" s="23">
        <v>5</v>
      </c>
      <c r="C18" s="7" t="s">
        <v>30</v>
      </c>
      <c r="D18" s="13" t="s">
        <v>7</v>
      </c>
      <c r="E18" s="11">
        <v>4961.1000000000004</v>
      </c>
      <c r="F18" s="11">
        <v>4951.07</v>
      </c>
      <c r="G18" s="11">
        <v>4935.2199999999993</v>
      </c>
      <c r="H18" s="11">
        <v>4929.4699999999993</v>
      </c>
      <c r="I18" s="11">
        <v>4922.92</v>
      </c>
      <c r="J18" s="12">
        <v>5012.3100000000004</v>
      </c>
      <c r="K18" s="11">
        <v>5035.8899999999994</v>
      </c>
      <c r="L18" s="11">
        <v>5037.74</v>
      </c>
      <c r="M18" s="11">
        <v>5208.32</v>
      </c>
      <c r="N18" s="11">
        <v>5124.75</v>
      </c>
      <c r="O18" s="11">
        <v>5197.63</v>
      </c>
      <c r="P18" s="11">
        <v>5057.5499999999993</v>
      </c>
      <c r="Q18" s="11">
        <v>5252.68</v>
      </c>
      <c r="R18" s="11">
        <v>5083.0599999999995</v>
      </c>
    </row>
    <row r="19" spans="1:18" ht="44.25" customHeight="1">
      <c r="B19" s="48" t="s">
        <v>50</v>
      </c>
      <c r="C19" s="48"/>
      <c r="D19" s="30"/>
      <c r="E19" s="11">
        <f>E18*$D$19</f>
        <v>0</v>
      </c>
      <c r="F19" s="11">
        <f t="shared" ref="F19:R19" si="4">F18*$D$19</f>
        <v>0</v>
      </c>
      <c r="G19" s="11">
        <f t="shared" si="4"/>
        <v>0</v>
      </c>
      <c r="H19" s="11">
        <f t="shared" si="4"/>
        <v>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 t="shared" si="4"/>
        <v>0</v>
      </c>
      <c r="M19" s="11">
        <f t="shared" si="4"/>
        <v>0</v>
      </c>
      <c r="N19" s="11">
        <f t="shared" si="4"/>
        <v>0</v>
      </c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</row>
    <row r="20" spans="1:18" ht="44.25" customHeight="1">
      <c r="B20" s="23">
        <v>6</v>
      </c>
      <c r="C20" s="7" t="s">
        <v>31</v>
      </c>
      <c r="D20" s="13" t="s">
        <v>5</v>
      </c>
      <c r="E20" s="11">
        <v>364</v>
      </c>
      <c r="F20" s="11">
        <v>361.24</v>
      </c>
      <c r="G20" s="11">
        <v>370.09000000000003</v>
      </c>
      <c r="H20" s="11">
        <v>369.8</v>
      </c>
      <c r="I20" s="11">
        <v>376.20000000000005</v>
      </c>
      <c r="J20" s="12">
        <v>518.76</v>
      </c>
      <c r="K20" s="11">
        <v>530.07999999999993</v>
      </c>
      <c r="L20" s="11">
        <v>530.42000000000007</v>
      </c>
      <c r="M20" s="11">
        <v>630.29</v>
      </c>
      <c r="N20" s="11">
        <v>599.45000000000005</v>
      </c>
      <c r="O20" s="11">
        <v>511.58000000000004</v>
      </c>
      <c r="P20" s="11">
        <v>416.32000000000005</v>
      </c>
      <c r="Q20" s="11">
        <v>473.82</v>
      </c>
      <c r="R20" s="11">
        <v>453.66999999999996</v>
      </c>
    </row>
    <row r="21" spans="1:18" ht="44.25" customHeight="1">
      <c r="B21" s="48" t="s">
        <v>47</v>
      </c>
      <c r="C21" s="48"/>
      <c r="D21" s="30"/>
      <c r="E21" s="11">
        <f>E20*$D$21</f>
        <v>0</v>
      </c>
      <c r="F21" s="11">
        <f t="shared" ref="F21:R21" si="5">F20*$D$21</f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</row>
    <row r="22" spans="1:18" ht="24" customHeight="1">
      <c r="B22" s="23">
        <v>7</v>
      </c>
      <c r="C22" s="9" t="s">
        <v>40</v>
      </c>
      <c r="D22" s="13" t="s">
        <v>41</v>
      </c>
      <c r="E22" s="11">
        <v>210.78</v>
      </c>
      <c r="F22" s="12">
        <v>207.36</v>
      </c>
      <c r="G22" s="12">
        <v>217.16</v>
      </c>
      <c r="H22" s="12">
        <v>216.7</v>
      </c>
      <c r="I22" s="12">
        <v>221.25</v>
      </c>
      <c r="J22" s="12"/>
      <c r="K22" s="12">
        <v>351.22</v>
      </c>
      <c r="L22" s="12"/>
      <c r="M22" s="12">
        <v>395.38</v>
      </c>
      <c r="N22" s="12"/>
      <c r="O22" s="12">
        <v>324.36</v>
      </c>
      <c r="P22" s="12">
        <v>239.23</v>
      </c>
      <c r="Q22" s="12">
        <v>273.37</v>
      </c>
      <c r="R22" s="12">
        <v>260.63</v>
      </c>
    </row>
    <row r="23" spans="1:18" ht="33.6" hidden="1" customHeight="1">
      <c r="B23" s="21"/>
      <c r="C23" s="46" t="s">
        <v>9</v>
      </c>
      <c r="D23" s="46"/>
      <c r="E23" s="46"/>
      <c r="F23" s="2"/>
      <c r="G23" s="21"/>
      <c r="H23" s="21"/>
      <c r="I23" s="25"/>
      <c r="J23" s="25"/>
      <c r="K23" s="25"/>
      <c r="L23" s="21"/>
      <c r="M23" s="22"/>
      <c r="N23" s="21"/>
      <c r="O23" s="21"/>
      <c r="P23" s="21"/>
      <c r="Q23" s="21"/>
      <c r="R23" s="21"/>
    </row>
    <row r="24" spans="1:18" ht="45" hidden="1">
      <c r="B24" s="21"/>
      <c r="C24" s="3" t="s">
        <v>8</v>
      </c>
      <c r="D24" s="5" t="s">
        <v>10</v>
      </c>
      <c r="E24" s="5" t="s">
        <v>11</v>
      </c>
      <c r="F24" s="21"/>
      <c r="G24" s="21"/>
      <c r="H24" s="21"/>
      <c r="I24" s="26"/>
      <c r="J24" s="27"/>
      <c r="K24" s="27"/>
      <c r="L24" s="21"/>
      <c r="M24" s="21"/>
      <c r="N24" s="21"/>
      <c r="O24" s="21"/>
      <c r="P24" s="21"/>
      <c r="Q24" s="21"/>
      <c r="R24" s="21"/>
    </row>
    <row r="25" spans="1:18" ht="30" hidden="1">
      <c r="B25" s="21"/>
      <c r="C25" s="2" t="s">
        <v>0</v>
      </c>
      <c r="D25" s="4" t="e">
        <f>#REF!/#REF!</f>
        <v>#REF!</v>
      </c>
      <c r="E25" s="4" t="e">
        <f>#REF!/#REF!</f>
        <v>#REF!</v>
      </c>
      <c r="F25" s="21"/>
      <c r="G25" s="21"/>
      <c r="H25" s="21"/>
      <c r="I25" s="28"/>
      <c r="J25" s="29"/>
      <c r="K25" s="29"/>
      <c r="L25" s="21"/>
      <c r="M25" s="21"/>
      <c r="N25" s="21"/>
      <c r="O25" s="21"/>
      <c r="P25" s="21"/>
      <c r="Q25" s="21"/>
      <c r="R25" s="21"/>
    </row>
    <row r="26" spans="1:18" ht="30" hidden="1">
      <c r="B26" s="21"/>
      <c r="C26" s="2" t="s">
        <v>3</v>
      </c>
      <c r="D26" s="4" t="e">
        <f>#REF!/#REF!</f>
        <v>#REF!</v>
      </c>
      <c r="E26" s="4" t="e">
        <f>#REF!/#REF!</f>
        <v>#REF!</v>
      </c>
      <c r="F26" s="21"/>
      <c r="G26" s="21"/>
      <c r="H26" s="21"/>
      <c r="I26" s="28"/>
      <c r="J26" s="29"/>
      <c r="K26" s="29"/>
      <c r="L26" s="21"/>
      <c r="M26" s="21"/>
      <c r="N26" s="21"/>
      <c r="O26" s="21"/>
      <c r="P26" s="21"/>
      <c r="Q26" s="21"/>
      <c r="R26" s="21"/>
    </row>
    <row r="27" spans="1:18" ht="45" hidden="1" customHeight="1">
      <c r="B27" s="21"/>
      <c r="C27" s="2" t="s">
        <v>4</v>
      </c>
      <c r="D27" s="4" t="e">
        <f>#REF!/#REF!</f>
        <v>#REF!</v>
      </c>
      <c r="E27" s="4" t="e">
        <f>#REF!/#REF!</f>
        <v>#REF!</v>
      </c>
      <c r="F27" s="21"/>
      <c r="G27" s="21"/>
      <c r="H27" s="21"/>
      <c r="I27" s="28"/>
      <c r="J27" s="29"/>
      <c r="K27" s="29"/>
      <c r="L27" s="21"/>
      <c r="M27" s="21"/>
      <c r="N27" s="21"/>
      <c r="O27" s="21"/>
      <c r="P27" s="21"/>
      <c r="Q27" s="21"/>
      <c r="R27" s="21"/>
    </row>
    <row r="28" spans="1:18" ht="45" customHeight="1">
      <c r="B28" s="48" t="s">
        <v>48</v>
      </c>
      <c r="C28" s="48"/>
      <c r="D28" s="30"/>
      <c r="E28" s="31">
        <f>E22*$D$28</f>
        <v>0</v>
      </c>
      <c r="F28" s="31">
        <f t="shared" ref="F28:R28" si="6">F22*$D$28</f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si="6"/>
        <v>0</v>
      </c>
      <c r="P28" s="31">
        <f t="shared" si="6"/>
        <v>0</v>
      </c>
      <c r="Q28" s="31">
        <f t="shared" si="6"/>
        <v>0</v>
      </c>
      <c r="R28" s="31">
        <f t="shared" si="6"/>
        <v>0</v>
      </c>
    </row>
    <row r="29" spans="1:18" ht="45" customHeight="1">
      <c r="B29" s="48" t="s">
        <v>53</v>
      </c>
      <c r="C29" s="48"/>
      <c r="D29" s="48"/>
      <c r="E29" s="31">
        <f>E11+E13+E15+E17+E19+E21+E28</f>
        <v>0</v>
      </c>
      <c r="F29" s="31">
        <f t="shared" ref="F29:R29" si="7">F11+F13+F15+F17+F19+F21+F28</f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7"/>
        <v>0</v>
      </c>
      <c r="P29" s="31">
        <f t="shared" si="7"/>
        <v>0</v>
      </c>
      <c r="Q29" s="31">
        <f t="shared" si="7"/>
        <v>0</v>
      </c>
      <c r="R29" s="31">
        <f t="shared" si="7"/>
        <v>0</v>
      </c>
    </row>
    <row r="30" spans="1:18" ht="28.5" customHeight="1">
      <c r="B30" s="43" t="s">
        <v>33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s="6" customFormat="1" ht="75">
      <c r="A31"/>
      <c r="B31" s="23">
        <v>8</v>
      </c>
      <c r="C31" s="7" t="s">
        <v>62</v>
      </c>
      <c r="D31" s="8" t="s">
        <v>27</v>
      </c>
      <c r="E31" s="10">
        <v>299.3</v>
      </c>
      <c r="F31" s="10">
        <v>286.67</v>
      </c>
      <c r="G31" s="10">
        <v>299.3</v>
      </c>
      <c r="H31" s="10">
        <v>327.95</v>
      </c>
      <c r="I31" s="10">
        <v>261.83999999999997</v>
      </c>
      <c r="J31" s="10"/>
      <c r="K31" s="10">
        <v>362.9</v>
      </c>
      <c r="L31" s="10"/>
      <c r="M31" s="10">
        <v>1085.45</v>
      </c>
      <c r="N31" s="10"/>
      <c r="O31" s="10">
        <v>378.5</v>
      </c>
      <c r="P31" s="10">
        <v>302.18</v>
      </c>
      <c r="Q31" s="10">
        <v>343.83</v>
      </c>
      <c r="R31" s="10">
        <v>312.57</v>
      </c>
    </row>
    <row r="32" spans="1:18" s="6" customFormat="1" ht="29.25" customHeight="1">
      <c r="A32"/>
      <c r="B32" s="48" t="s">
        <v>49</v>
      </c>
      <c r="C32" s="48"/>
      <c r="D32" s="30"/>
      <c r="E32" s="10">
        <f>E31*$D$32</f>
        <v>0</v>
      </c>
      <c r="F32" s="10">
        <f t="shared" ref="F32:R32" si="8">F31*$D$32</f>
        <v>0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</row>
    <row r="33" spans="1:18" s="6" customFormat="1" ht="45.75" customHeight="1">
      <c r="A33"/>
      <c r="B33" s="23">
        <v>9</v>
      </c>
      <c r="C33" s="7" t="s">
        <v>34</v>
      </c>
      <c r="D33" s="9" t="s">
        <v>7</v>
      </c>
      <c r="E33" s="10">
        <v>31672.18</v>
      </c>
      <c r="F33" s="10">
        <v>31489.89</v>
      </c>
      <c r="G33" s="10">
        <v>31590.02</v>
      </c>
      <c r="H33" s="10">
        <v>31462.59</v>
      </c>
      <c r="I33" s="10">
        <v>31640.04</v>
      </c>
      <c r="J33" s="10"/>
      <c r="K33" s="10">
        <v>32853.78</v>
      </c>
      <c r="L33" s="10"/>
      <c r="M33" s="10">
        <v>35249.279999999999</v>
      </c>
      <c r="N33" s="10"/>
      <c r="O33" s="10">
        <v>34895.769999999997</v>
      </c>
      <c r="P33" s="10">
        <v>32656.61</v>
      </c>
      <c r="Q33" s="10">
        <v>33385.99</v>
      </c>
      <c r="R33" s="10">
        <v>33408.6</v>
      </c>
    </row>
    <row r="34" spans="1:18" s="6" customFormat="1" ht="45.75" customHeight="1">
      <c r="A34"/>
      <c r="B34" s="48" t="s">
        <v>50</v>
      </c>
      <c r="C34" s="48"/>
      <c r="D34" s="30"/>
      <c r="E34" s="10">
        <f>E33*$D$34</f>
        <v>0</v>
      </c>
      <c r="F34" s="10">
        <f t="shared" ref="F34:R34" si="9">F33*$D$34</f>
        <v>0</v>
      </c>
      <c r="G34" s="10">
        <f t="shared" si="9"/>
        <v>0</v>
      </c>
      <c r="H34" s="10">
        <f t="shared" si="9"/>
        <v>0</v>
      </c>
      <c r="I34" s="10">
        <f t="shared" si="9"/>
        <v>0</v>
      </c>
      <c r="J34" s="10">
        <f t="shared" si="9"/>
        <v>0</v>
      </c>
      <c r="K34" s="10">
        <f t="shared" si="9"/>
        <v>0</v>
      </c>
      <c r="L34" s="10">
        <f t="shared" si="9"/>
        <v>0</v>
      </c>
      <c r="M34" s="10">
        <f t="shared" si="9"/>
        <v>0</v>
      </c>
      <c r="N34" s="10">
        <f t="shared" si="9"/>
        <v>0</v>
      </c>
      <c r="O34" s="10">
        <f t="shared" si="9"/>
        <v>0</v>
      </c>
      <c r="P34" s="10">
        <f t="shared" si="9"/>
        <v>0</v>
      </c>
      <c r="Q34" s="10">
        <f t="shared" si="9"/>
        <v>0</v>
      </c>
      <c r="R34" s="10">
        <f t="shared" si="9"/>
        <v>0</v>
      </c>
    </row>
    <row r="35" spans="1:18" s="6" customFormat="1" ht="37.5">
      <c r="A35"/>
      <c r="B35" s="23">
        <v>10</v>
      </c>
      <c r="C35" s="7" t="s">
        <v>35</v>
      </c>
      <c r="D35" s="9" t="s">
        <v>7</v>
      </c>
      <c r="E35" s="10">
        <v>23659.17</v>
      </c>
      <c r="F35" s="10">
        <v>23476.880000000001</v>
      </c>
      <c r="G35" s="10">
        <v>23576.99</v>
      </c>
      <c r="H35" s="10">
        <v>23449.63</v>
      </c>
      <c r="I35" s="10">
        <v>23627.02</v>
      </c>
      <c r="J35" s="10"/>
      <c r="K35" s="10">
        <v>24840.77</v>
      </c>
      <c r="L35" s="10"/>
      <c r="M35" s="10">
        <v>27236.22</v>
      </c>
      <c r="N35" s="10"/>
      <c r="O35" s="10">
        <v>26882.75</v>
      </c>
      <c r="P35" s="10">
        <v>24643.59</v>
      </c>
      <c r="Q35" s="10">
        <v>25372.959999999999</v>
      </c>
      <c r="R35" s="10">
        <v>25395.61</v>
      </c>
    </row>
    <row r="36" spans="1:18" s="6" customFormat="1" ht="36.75" customHeight="1">
      <c r="A36"/>
      <c r="B36" s="48" t="s">
        <v>50</v>
      </c>
      <c r="C36" s="48"/>
      <c r="D36" s="30"/>
      <c r="E36" s="10">
        <f>E35*$D$36</f>
        <v>0</v>
      </c>
      <c r="F36" s="10">
        <f t="shared" ref="F36:R36" si="10">F35*$D$36</f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0</v>
      </c>
      <c r="L36" s="10">
        <f t="shared" si="10"/>
        <v>0</v>
      </c>
      <c r="M36" s="10">
        <f t="shared" si="10"/>
        <v>0</v>
      </c>
      <c r="N36" s="10">
        <f t="shared" si="10"/>
        <v>0</v>
      </c>
      <c r="O36" s="10">
        <f t="shared" si="10"/>
        <v>0</v>
      </c>
      <c r="P36" s="10">
        <f t="shared" si="10"/>
        <v>0</v>
      </c>
      <c r="Q36" s="10">
        <f t="shared" si="10"/>
        <v>0</v>
      </c>
      <c r="R36" s="10">
        <f t="shared" si="10"/>
        <v>0</v>
      </c>
    </row>
    <row r="37" spans="1:18" s="6" customFormat="1" ht="28.5" customHeight="1">
      <c r="A37"/>
      <c r="B37" s="23">
        <v>11</v>
      </c>
      <c r="C37" s="7" t="s">
        <v>36</v>
      </c>
      <c r="D37" s="9" t="s">
        <v>7</v>
      </c>
      <c r="E37" s="10">
        <v>32896.22</v>
      </c>
      <c r="F37" s="10">
        <v>32713.9</v>
      </c>
      <c r="G37" s="10">
        <v>32814.03</v>
      </c>
      <c r="H37" s="10">
        <v>32686.63</v>
      </c>
      <c r="I37" s="10">
        <v>32864.03</v>
      </c>
      <c r="J37" s="10"/>
      <c r="K37" s="10">
        <v>34077.730000000003</v>
      </c>
      <c r="L37" s="10"/>
      <c r="M37" s="10">
        <v>36473.269999999997</v>
      </c>
      <c r="N37" s="10"/>
      <c r="O37" s="10">
        <v>36119.71</v>
      </c>
      <c r="P37" s="10">
        <v>33880.629999999997</v>
      </c>
      <c r="Q37" s="10">
        <v>34609.919999999998</v>
      </c>
      <c r="R37" s="10">
        <v>34632.54</v>
      </c>
    </row>
    <row r="38" spans="1:18" s="6" customFormat="1" ht="31.5" customHeight="1">
      <c r="A38"/>
      <c r="B38" s="48" t="s">
        <v>50</v>
      </c>
      <c r="C38" s="48"/>
      <c r="D38" s="30"/>
      <c r="E38" s="10">
        <f>E37*$D$38</f>
        <v>0</v>
      </c>
      <c r="F38" s="10">
        <f t="shared" ref="F38:R38" si="11">F37*$D$38</f>
        <v>0</v>
      </c>
      <c r="G38" s="10">
        <f t="shared" si="11"/>
        <v>0</v>
      </c>
      <c r="H38" s="10">
        <f t="shared" si="11"/>
        <v>0</v>
      </c>
      <c r="I38" s="10">
        <f t="shared" si="11"/>
        <v>0</v>
      </c>
      <c r="J38" s="10">
        <f t="shared" si="11"/>
        <v>0</v>
      </c>
      <c r="K38" s="10">
        <f t="shared" si="11"/>
        <v>0</v>
      </c>
      <c r="L38" s="10">
        <f t="shared" si="11"/>
        <v>0</v>
      </c>
      <c r="M38" s="10">
        <f t="shared" si="11"/>
        <v>0</v>
      </c>
      <c r="N38" s="10">
        <f t="shared" si="11"/>
        <v>0</v>
      </c>
      <c r="O38" s="10">
        <f t="shared" si="11"/>
        <v>0</v>
      </c>
      <c r="P38" s="10">
        <f t="shared" si="11"/>
        <v>0</v>
      </c>
      <c r="Q38" s="10">
        <f t="shared" si="11"/>
        <v>0</v>
      </c>
      <c r="R38" s="10">
        <f t="shared" si="11"/>
        <v>0</v>
      </c>
    </row>
    <row r="39" spans="1:18" s="6" customFormat="1" ht="37.5">
      <c r="A39"/>
      <c r="B39" s="23">
        <v>12</v>
      </c>
      <c r="C39" s="7" t="s">
        <v>44</v>
      </c>
      <c r="D39" s="9" t="s">
        <v>7</v>
      </c>
      <c r="E39" s="10">
        <v>58726.18</v>
      </c>
      <c r="F39" s="10">
        <v>58543.88</v>
      </c>
      <c r="G39" s="10">
        <v>58644.01</v>
      </c>
      <c r="H39" s="10">
        <v>58516.59</v>
      </c>
      <c r="I39" s="10">
        <v>58694.04</v>
      </c>
      <c r="J39" s="10"/>
      <c r="K39" s="10">
        <v>59907.73</v>
      </c>
      <c r="L39" s="10"/>
      <c r="M39" s="10">
        <v>62303.24</v>
      </c>
      <c r="N39" s="10"/>
      <c r="O39" s="10">
        <v>61949.72</v>
      </c>
      <c r="P39" s="10">
        <v>59710.61</v>
      </c>
      <c r="Q39" s="10">
        <v>60439.97</v>
      </c>
      <c r="R39" s="10">
        <v>60462.559999999998</v>
      </c>
    </row>
    <row r="40" spans="1:18" s="6" customFormat="1" ht="30.75" customHeight="1">
      <c r="A40"/>
      <c r="B40" s="48" t="s">
        <v>50</v>
      </c>
      <c r="C40" s="48"/>
      <c r="D40" s="30"/>
      <c r="E40" s="10">
        <f>E39*$D$40</f>
        <v>0</v>
      </c>
      <c r="F40" s="10">
        <f t="shared" ref="F40:R40" si="12">F39*$D$40</f>
        <v>0</v>
      </c>
      <c r="G40" s="10">
        <f t="shared" si="12"/>
        <v>0</v>
      </c>
      <c r="H40" s="10">
        <f t="shared" si="12"/>
        <v>0</v>
      </c>
      <c r="I40" s="10">
        <f t="shared" si="12"/>
        <v>0</v>
      </c>
      <c r="J40" s="10">
        <f t="shared" si="12"/>
        <v>0</v>
      </c>
      <c r="K40" s="10">
        <f t="shared" si="12"/>
        <v>0</v>
      </c>
      <c r="L40" s="10">
        <f t="shared" si="12"/>
        <v>0</v>
      </c>
      <c r="M40" s="10">
        <f t="shared" si="12"/>
        <v>0</v>
      </c>
      <c r="N40" s="10">
        <f t="shared" si="12"/>
        <v>0</v>
      </c>
      <c r="O40" s="10">
        <f t="shared" si="12"/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</row>
    <row r="41" spans="1:18" s="6" customFormat="1" ht="37.5">
      <c r="A41"/>
      <c r="B41" s="23">
        <v>13</v>
      </c>
      <c r="C41" s="7" t="s">
        <v>37</v>
      </c>
      <c r="D41" s="9" t="s">
        <v>7</v>
      </c>
      <c r="E41" s="10">
        <v>167410.07999999999</v>
      </c>
      <c r="F41" s="10">
        <v>167310.57999999999</v>
      </c>
      <c r="G41" s="10">
        <v>167187.82</v>
      </c>
      <c r="H41" s="10">
        <v>167131.32</v>
      </c>
      <c r="I41" s="10">
        <v>167060.04999999999</v>
      </c>
      <c r="J41" s="10"/>
      <c r="K41" s="10">
        <v>168445.05</v>
      </c>
      <c r="L41" s="10"/>
      <c r="M41" s="10">
        <v>170223.96</v>
      </c>
      <c r="N41" s="10"/>
      <c r="O41" s="10">
        <v>170239.11</v>
      </c>
      <c r="P41" s="10">
        <v>168671.68</v>
      </c>
      <c r="Q41" s="10">
        <v>170451.92</v>
      </c>
      <c r="R41" s="10">
        <v>169006.33</v>
      </c>
    </row>
    <row r="42" spans="1:18" s="6" customFormat="1" ht="28.5" customHeight="1">
      <c r="A42"/>
      <c r="B42" s="48" t="s">
        <v>50</v>
      </c>
      <c r="C42" s="48"/>
      <c r="D42" s="30"/>
      <c r="E42" s="10">
        <f>E41*$D$42</f>
        <v>0</v>
      </c>
      <c r="F42" s="10">
        <f t="shared" ref="F42:R42" si="13">F41*$D$42</f>
        <v>0</v>
      </c>
      <c r="G42" s="10">
        <f t="shared" si="13"/>
        <v>0</v>
      </c>
      <c r="H42" s="10">
        <f t="shared" si="13"/>
        <v>0</v>
      </c>
      <c r="I42" s="10">
        <f t="shared" si="13"/>
        <v>0</v>
      </c>
      <c r="J42" s="10">
        <f t="shared" si="13"/>
        <v>0</v>
      </c>
      <c r="K42" s="10">
        <f t="shared" si="13"/>
        <v>0</v>
      </c>
      <c r="L42" s="10">
        <f t="shared" si="13"/>
        <v>0</v>
      </c>
      <c r="M42" s="10">
        <f t="shared" si="13"/>
        <v>0</v>
      </c>
      <c r="N42" s="10">
        <f t="shared" si="13"/>
        <v>0</v>
      </c>
      <c r="O42" s="10">
        <f t="shared" si="13"/>
        <v>0</v>
      </c>
      <c r="P42" s="10">
        <f t="shared" si="13"/>
        <v>0</v>
      </c>
      <c r="Q42" s="10">
        <f t="shared" si="13"/>
        <v>0</v>
      </c>
      <c r="R42" s="10">
        <f t="shared" si="13"/>
        <v>0</v>
      </c>
    </row>
    <row r="43" spans="1:18" ht="56.25">
      <c r="B43" s="23">
        <v>14</v>
      </c>
      <c r="C43" s="7" t="s">
        <v>38</v>
      </c>
      <c r="D43" s="9" t="s">
        <v>7</v>
      </c>
      <c r="E43" s="10">
        <v>110566.38</v>
      </c>
      <c r="F43" s="10">
        <v>110427.52</v>
      </c>
      <c r="G43" s="10">
        <v>110234.14</v>
      </c>
      <c r="H43" s="10">
        <v>110153.98</v>
      </c>
      <c r="I43" s="10">
        <v>110051.27</v>
      </c>
      <c r="J43" s="18"/>
      <c r="K43" s="10">
        <v>111790.11</v>
      </c>
      <c r="L43" s="18"/>
      <c r="M43" s="10">
        <v>114213.89</v>
      </c>
      <c r="N43" s="18"/>
      <c r="O43" s="10">
        <v>114268.27</v>
      </c>
      <c r="P43" s="10">
        <v>112189.72</v>
      </c>
      <c r="Q43" s="10">
        <v>114732.64</v>
      </c>
      <c r="R43" s="10">
        <v>112603.07</v>
      </c>
    </row>
    <row r="44" spans="1:18" ht="34.5" customHeight="1">
      <c r="B44" s="48" t="s">
        <v>50</v>
      </c>
      <c r="C44" s="48"/>
      <c r="D44" s="30"/>
      <c r="E44" s="10">
        <f t="shared" ref="E44:R44" si="14">E43*$D$44</f>
        <v>0</v>
      </c>
      <c r="F44" s="10">
        <f t="shared" si="14"/>
        <v>0</v>
      </c>
      <c r="G44" s="10">
        <f t="shared" si="14"/>
        <v>0</v>
      </c>
      <c r="H44" s="10">
        <f t="shared" si="14"/>
        <v>0</v>
      </c>
      <c r="I44" s="10">
        <f t="shared" si="14"/>
        <v>0</v>
      </c>
      <c r="J44" s="10">
        <f t="shared" si="14"/>
        <v>0</v>
      </c>
      <c r="K44" s="10">
        <f t="shared" si="14"/>
        <v>0</v>
      </c>
      <c r="L44" s="10">
        <f t="shared" si="14"/>
        <v>0</v>
      </c>
      <c r="M44" s="10">
        <f t="shared" si="14"/>
        <v>0</v>
      </c>
      <c r="N44" s="10">
        <f t="shared" si="14"/>
        <v>0</v>
      </c>
      <c r="O44" s="10">
        <f t="shared" si="14"/>
        <v>0</v>
      </c>
      <c r="P44" s="10">
        <f t="shared" si="14"/>
        <v>0</v>
      </c>
      <c r="Q44" s="10">
        <f t="shared" si="14"/>
        <v>0</v>
      </c>
      <c r="R44" s="10">
        <f t="shared" si="14"/>
        <v>0</v>
      </c>
    </row>
    <row r="45" spans="1:18" ht="40.5" customHeight="1">
      <c r="B45" s="23">
        <v>15</v>
      </c>
      <c r="C45" s="19" t="s">
        <v>39</v>
      </c>
      <c r="D45" s="9" t="s">
        <v>7</v>
      </c>
      <c r="E45" s="10">
        <v>93986.16</v>
      </c>
      <c r="F45" s="10">
        <v>93803.9</v>
      </c>
      <c r="G45" s="10">
        <v>93904.01</v>
      </c>
      <c r="H45" s="10">
        <v>93776.58</v>
      </c>
      <c r="I45" s="10">
        <v>93954.02</v>
      </c>
      <c r="J45" s="18"/>
      <c r="K45" s="10">
        <v>95167.72</v>
      </c>
      <c r="L45" s="18"/>
      <c r="M45" s="10">
        <v>97563.31</v>
      </c>
      <c r="N45" s="18"/>
      <c r="O45" s="10">
        <v>97209.77</v>
      </c>
      <c r="P45" s="10">
        <v>94970.6</v>
      </c>
      <c r="Q45" s="10">
        <v>95699.95</v>
      </c>
      <c r="R45" s="10">
        <v>95722.53</v>
      </c>
    </row>
    <row r="46" spans="1:18" ht="33" customHeight="1">
      <c r="B46" s="48" t="s">
        <v>50</v>
      </c>
      <c r="C46" s="48"/>
      <c r="D46" s="30"/>
      <c r="E46" s="10">
        <f>E45*$D$46</f>
        <v>0</v>
      </c>
      <c r="F46" s="10">
        <f t="shared" ref="F46:R46" si="15">F45*$D$46</f>
        <v>0</v>
      </c>
      <c r="G46" s="10">
        <f t="shared" si="15"/>
        <v>0</v>
      </c>
      <c r="H46" s="10">
        <f t="shared" si="15"/>
        <v>0</v>
      </c>
      <c r="I46" s="10">
        <f t="shared" si="15"/>
        <v>0</v>
      </c>
      <c r="J46" s="10">
        <f t="shared" si="15"/>
        <v>0</v>
      </c>
      <c r="K46" s="10">
        <f t="shared" si="15"/>
        <v>0</v>
      </c>
      <c r="L46" s="10">
        <f t="shared" si="15"/>
        <v>0</v>
      </c>
      <c r="M46" s="10">
        <f t="shared" si="15"/>
        <v>0</v>
      </c>
      <c r="N46" s="10">
        <f t="shared" si="15"/>
        <v>0</v>
      </c>
      <c r="O46" s="10">
        <f t="shared" si="15"/>
        <v>0</v>
      </c>
      <c r="P46" s="10">
        <f t="shared" si="15"/>
        <v>0</v>
      </c>
      <c r="Q46" s="10">
        <f t="shared" si="15"/>
        <v>0</v>
      </c>
      <c r="R46" s="10">
        <f t="shared" si="15"/>
        <v>0</v>
      </c>
    </row>
    <row r="47" spans="1:18" ht="33" customHeight="1">
      <c r="B47" s="33">
        <v>16</v>
      </c>
      <c r="C47" s="9" t="s">
        <v>40</v>
      </c>
      <c r="D47" s="13" t="s">
        <v>41</v>
      </c>
      <c r="E47" s="11">
        <v>210.78</v>
      </c>
      <c r="F47" s="12">
        <v>207.36</v>
      </c>
      <c r="G47" s="12">
        <v>217.16</v>
      </c>
      <c r="H47" s="12">
        <v>216.7</v>
      </c>
      <c r="I47" s="12">
        <v>221.25</v>
      </c>
      <c r="J47" s="12"/>
      <c r="K47" s="12">
        <v>351.22</v>
      </c>
      <c r="L47" s="12"/>
      <c r="M47" s="12">
        <v>395.38</v>
      </c>
      <c r="N47" s="12"/>
      <c r="O47" s="12">
        <v>324.36</v>
      </c>
      <c r="P47" s="12">
        <v>239.23</v>
      </c>
      <c r="Q47" s="12">
        <v>273.37</v>
      </c>
      <c r="R47" s="12">
        <v>260.63</v>
      </c>
    </row>
    <row r="48" spans="1:18" ht="33" customHeight="1">
      <c r="B48" s="49" t="s">
        <v>48</v>
      </c>
      <c r="C48" s="50"/>
      <c r="D48" s="30"/>
      <c r="E48" s="31">
        <f>E47*$D$48</f>
        <v>0</v>
      </c>
      <c r="F48" s="31">
        <f t="shared" ref="F48:R48" si="16">F47*$D$48</f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6"/>
        <v>0</v>
      </c>
      <c r="O48" s="31">
        <f t="shared" si="16"/>
        <v>0</v>
      </c>
      <c r="P48" s="31">
        <f t="shared" si="16"/>
        <v>0</v>
      </c>
      <c r="Q48" s="31">
        <f t="shared" si="16"/>
        <v>0</v>
      </c>
      <c r="R48" s="31">
        <f t="shared" si="16"/>
        <v>0</v>
      </c>
    </row>
    <row r="49" spans="2:18" ht="33" customHeight="1">
      <c r="B49" s="49" t="s">
        <v>54</v>
      </c>
      <c r="C49" s="51"/>
      <c r="D49" s="50"/>
      <c r="E49" s="10">
        <f>E32+E34+E36+E38+E40+E42+E44+E46+E48</f>
        <v>0</v>
      </c>
      <c r="F49" s="10">
        <f t="shared" ref="F49:R49" si="17">F32+F34+F36+F38+F40+F42+F44+F46+F48</f>
        <v>0</v>
      </c>
      <c r="G49" s="10">
        <f t="shared" si="17"/>
        <v>0</v>
      </c>
      <c r="H49" s="10">
        <f t="shared" si="17"/>
        <v>0</v>
      </c>
      <c r="I49" s="10">
        <f t="shared" si="17"/>
        <v>0</v>
      </c>
      <c r="J49" s="10">
        <f t="shared" si="17"/>
        <v>0</v>
      </c>
      <c r="K49" s="10">
        <f t="shared" si="17"/>
        <v>0</v>
      </c>
      <c r="L49" s="10">
        <f t="shared" si="17"/>
        <v>0</v>
      </c>
      <c r="M49" s="10">
        <f t="shared" si="17"/>
        <v>0</v>
      </c>
      <c r="N49" s="10">
        <f t="shared" si="17"/>
        <v>0</v>
      </c>
      <c r="O49" s="10">
        <f t="shared" si="17"/>
        <v>0</v>
      </c>
      <c r="P49" s="10">
        <f t="shared" si="17"/>
        <v>0</v>
      </c>
      <c r="Q49" s="10">
        <f t="shared" si="17"/>
        <v>0</v>
      </c>
      <c r="R49" s="10">
        <f t="shared" si="17"/>
        <v>0</v>
      </c>
    </row>
    <row r="50" spans="2:18" ht="67.5" customHeight="1">
      <c r="B50" s="53" t="s">
        <v>68</v>
      </c>
      <c r="C50" s="54"/>
      <c r="D50" s="55"/>
      <c r="E50" s="10">
        <f>E29+E49</f>
        <v>0</v>
      </c>
      <c r="F50" s="10">
        <f t="shared" ref="F50:R50" si="18">F29+F49</f>
        <v>0</v>
      </c>
      <c r="G50" s="10">
        <f t="shared" si="18"/>
        <v>0</v>
      </c>
      <c r="H50" s="10">
        <f t="shared" si="18"/>
        <v>0</v>
      </c>
      <c r="I50" s="10">
        <f t="shared" si="18"/>
        <v>0</v>
      </c>
      <c r="J50" s="10">
        <f t="shared" si="18"/>
        <v>0</v>
      </c>
      <c r="K50" s="10">
        <f t="shared" si="18"/>
        <v>0</v>
      </c>
      <c r="L50" s="10">
        <f t="shared" si="18"/>
        <v>0</v>
      </c>
      <c r="M50" s="10">
        <f t="shared" si="18"/>
        <v>0</v>
      </c>
      <c r="N50" s="10">
        <f t="shared" si="18"/>
        <v>0</v>
      </c>
      <c r="O50" s="10">
        <f t="shared" si="18"/>
        <v>0</v>
      </c>
      <c r="P50" s="10">
        <f t="shared" si="18"/>
        <v>0</v>
      </c>
      <c r="Q50" s="10">
        <f t="shared" si="18"/>
        <v>0</v>
      </c>
      <c r="R50" s="10">
        <f t="shared" si="18"/>
        <v>0</v>
      </c>
    </row>
    <row r="51" spans="2:18" ht="60.75" customHeight="1">
      <c r="B51" s="52" t="s">
        <v>64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2:18" ht="11.25" customHeight="1">
      <c r="C52" s="17"/>
      <c r="D52" s="15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2:18" ht="35.25" customHeight="1">
      <c r="B53" s="49" t="s">
        <v>51</v>
      </c>
      <c r="C53" s="50"/>
      <c r="D53" s="35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2:18" ht="29.25" customHeight="1">
      <c r="B54" s="49" t="s">
        <v>52</v>
      </c>
      <c r="C54" s="50"/>
      <c r="D54" s="30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2:18" ht="18.75">
      <c r="C55" s="17"/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2:18" ht="35.25" customHeight="1">
      <c r="B56" s="49" t="s">
        <v>65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60"/>
    </row>
    <row r="57" spans="2:18" ht="48.75" customHeight="1">
      <c r="B57" s="47" t="s">
        <v>55</v>
      </c>
      <c r="C57" s="47"/>
      <c r="D57" s="47"/>
      <c r="E57" s="9">
        <f>E29/100*2</f>
        <v>0</v>
      </c>
      <c r="F57" s="9">
        <f t="shared" ref="F57:R57" si="19">F29/100*2</f>
        <v>0</v>
      </c>
      <c r="G57" s="9">
        <f t="shared" si="19"/>
        <v>0</v>
      </c>
      <c r="H57" s="9">
        <f t="shared" si="19"/>
        <v>0</v>
      </c>
      <c r="I57" s="9">
        <f t="shared" si="19"/>
        <v>0</v>
      </c>
      <c r="J57" s="9">
        <f t="shared" si="19"/>
        <v>0</v>
      </c>
      <c r="K57" s="9">
        <f t="shared" si="19"/>
        <v>0</v>
      </c>
      <c r="L57" s="9">
        <f t="shared" si="19"/>
        <v>0</v>
      </c>
      <c r="M57" s="9">
        <f t="shared" si="19"/>
        <v>0</v>
      </c>
      <c r="N57" s="9">
        <f t="shared" si="19"/>
        <v>0</v>
      </c>
      <c r="O57" s="9">
        <f t="shared" si="19"/>
        <v>0</v>
      </c>
      <c r="P57" s="9">
        <f t="shared" si="19"/>
        <v>0</v>
      </c>
      <c r="Q57" s="9">
        <f t="shared" si="19"/>
        <v>0</v>
      </c>
      <c r="R57" s="9">
        <f t="shared" si="19"/>
        <v>0</v>
      </c>
    </row>
    <row r="58" spans="2:18" ht="44.25" customHeight="1">
      <c r="B58" s="47" t="s">
        <v>56</v>
      </c>
      <c r="C58" s="47"/>
      <c r="D58" s="47"/>
      <c r="E58" s="56" t="e">
        <f>D54/D53</f>
        <v>#DIV/0!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/>
    </row>
    <row r="59" spans="2:18" ht="44.25" customHeight="1">
      <c r="B59" s="47" t="s">
        <v>57</v>
      </c>
      <c r="C59" s="47"/>
      <c r="D59" s="47"/>
      <c r="E59" s="31" t="e">
        <f>E57*$E$58</f>
        <v>#DIV/0!</v>
      </c>
      <c r="F59" s="31" t="e">
        <f t="shared" ref="F59:R59" si="20">F57*$E$58</f>
        <v>#DIV/0!</v>
      </c>
      <c r="G59" s="31" t="e">
        <f t="shared" si="20"/>
        <v>#DIV/0!</v>
      </c>
      <c r="H59" s="31" t="e">
        <f t="shared" si="20"/>
        <v>#DIV/0!</v>
      </c>
      <c r="I59" s="31" t="e">
        <f t="shared" si="20"/>
        <v>#DIV/0!</v>
      </c>
      <c r="J59" s="31" t="e">
        <f t="shared" si="20"/>
        <v>#DIV/0!</v>
      </c>
      <c r="K59" s="31" t="e">
        <f t="shared" si="20"/>
        <v>#DIV/0!</v>
      </c>
      <c r="L59" s="31" t="e">
        <f t="shared" si="20"/>
        <v>#DIV/0!</v>
      </c>
      <c r="M59" s="31" t="e">
        <f t="shared" si="20"/>
        <v>#DIV/0!</v>
      </c>
      <c r="N59" s="31" t="e">
        <f t="shared" si="20"/>
        <v>#DIV/0!</v>
      </c>
      <c r="O59" s="31" t="e">
        <f t="shared" si="20"/>
        <v>#DIV/0!</v>
      </c>
      <c r="P59" s="31" t="e">
        <f t="shared" si="20"/>
        <v>#DIV/0!</v>
      </c>
      <c r="Q59" s="31" t="e">
        <f t="shared" si="20"/>
        <v>#DIV/0!</v>
      </c>
      <c r="R59" s="31" t="e">
        <f t="shared" si="20"/>
        <v>#DIV/0!</v>
      </c>
    </row>
    <row r="60" spans="2:18" ht="30.75" customHeight="1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  <row r="61" spans="2:18" ht="27.75" customHeight="1">
      <c r="B61" s="49" t="s">
        <v>66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60"/>
    </row>
    <row r="62" spans="2:18" ht="43.5" customHeight="1">
      <c r="B62" s="47" t="s">
        <v>58</v>
      </c>
      <c r="C62" s="47"/>
      <c r="D62" s="47"/>
      <c r="E62" s="9">
        <f>E49/100*20</f>
        <v>0</v>
      </c>
      <c r="F62" s="9">
        <f t="shared" ref="F62:R62" si="21">F49/100*20</f>
        <v>0</v>
      </c>
      <c r="G62" s="9">
        <f t="shared" si="21"/>
        <v>0</v>
      </c>
      <c r="H62" s="9">
        <f t="shared" si="21"/>
        <v>0</v>
      </c>
      <c r="I62" s="9">
        <f t="shared" si="21"/>
        <v>0</v>
      </c>
      <c r="J62" s="9">
        <f t="shared" si="21"/>
        <v>0</v>
      </c>
      <c r="K62" s="9">
        <f t="shared" si="21"/>
        <v>0</v>
      </c>
      <c r="L62" s="9">
        <f t="shared" si="21"/>
        <v>0</v>
      </c>
      <c r="M62" s="9">
        <f t="shared" si="21"/>
        <v>0</v>
      </c>
      <c r="N62" s="9">
        <f t="shared" si="21"/>
        <v>0</v>
      </c>
      <c r="O62" s="9">
        <f t="shared" si="21"/>
        <v>0</v>
      </c>
      <c r="P62" s="9">
        <f t="shared" si="21"/>
        <v>0</v>
      </c>
      <c r="Q62" s="9">
        <f t="shared" si="21"/>
        <v>0</v>
      </c>
      <c r="R62" s="9">
        <f t="shared" si="21"/>
        <v>0</v>
      </c>
    </row>
    <row r="63" spans="2:18" ht="41.25" customHeight="1">
      <c r="B63" s="47" t="s">
        <v>56</v>
      </c>
      <c r="C63" s="47"/>
      <c r="D63" s="47"/>
      <c r="E63" s="56" t="e">
        <f>D54/D53</f>
        <v>#DIV/0!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8"/>
    </row>
    <row r="64" spans="2:18" ht="46.5" customHeight="1">
      <c r="B64" s="47" t="s">
        <v>59</v>
      </c>
      <c r="C64" s="47"/>
      <c r="D64" s="47"/>
      <c r="E64" s="9" t="e">
        <f>$E$63*E62</f>
        <v>#DIV/0!</v>
      </c>
      <c r="F64" s="9" t="e">
        <f t="shared" ref="F64:R64" si="22">$E$63*F62</f>
        <v>#DIV/0!</v>
      </c>
      <c r="G64" s="9" t="e">
        <f t="shared" si="22"/>
        <v>#DIV/0!</v>
      </c>
      <c r="H64" s="9" t="e">
        <f t="shared" si="22"/>
        <v>#DIV/0!</v>
      </c>
      <c r="I64" s="9" t="e">
        <f t="shared" si="22"/>
        <v>#DIV/0!</v>
      </c>
      <c r="J64" s="9" t="e">
        <f t="shared" si="22"/>
        <v>#DIV/0!</v>
      </c>
      <c r="K64" s="9" t="e">
        <f t="shared" si="22"/>
        <v>#DIV/0!</v>
      </c>
      <c r="L64" s="9" t="e">
        <f t="shared" si="22"/>
        <v>#DIV/0!</v>
      </c>
      <c r="M64" s="9" t="e">
        <f t="shared" si="22"/>
        <v>#DIV/0!</v>
      </c>
      <c r="N64" s="9" t="e">
        <f t="shared" si="22"/>
        <v>#DIV/0!</v>
      </c>
      <c r="O64" s="9" t="e">
        <f t="shared" si="22"/>
        <v>#DIV/0!</v>
      </c>
      <c r="P64" s="9" t="e">
        <f t="shared" si="22"/>
        <v>#DIV/0!</v>
      </c>
      <c r="Q64" s="9" t="e">
        <f t="shared" si="22"/>
        <v>#DIV/0!</v>
      </c>
      <c r="R64" s="9" t="e">
        <f t="shared" si="22"/>
        <v>#DIV/0!</v>
      </c>
    </row>
    <row r="65" spans="2:18" ht="26.25" customHeight="1"/>
    <row r="66" spans="2:18" ht="19.5" customHeight="1">
      <c r="B66" s="61" t="s">
        <v>67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6.5" customHeight="1">
      <c r="B67" s="47" t="s">
        <v>60</v>
      </c>
      <c r="C67" s="47"/>
      <c r="D67" s="47"/>
      <c r="E67" s="9">
        <f>E62+E57</f>
        <v>0</v>
      </c>
      <c r="F67" s="9">
        <f t="shared" ref="F67:R67" si="23">F62+F57</f>
        <v>0</v>
      </c>
      <c r="G67" s="9">
        <f t="shared" si="23"/>
        <v>0</v>
      </c>
      <c r="H67" s="9">
        <f t="shared" si="23"/>
        <v>0</v>
      </c>
      <c r="I67" s="9">
        <f t="shared" si="23"/>
        <v>0</v>
      </c>
      <c r="J67" s="9">
        <f t="shared" si="23"/>
        <v>0</v>
      </c>
      <c r="K67" s="9">
        <f t="shared" si="23"/>
        <v>0</v>
      </c>
      <c r="L67" s="9">
        <f t="shared" si="23"/>
        <v>0</v>
      </c>
      <c r="M67" s="9">
        <f t="shared" si="23"/>
        <v>0</v>
      </c>
      <c r="N67" s="9">
        <f t="shared" si="23"/>
        <v>0</v>
      </c>
      <c r="O67" s="9">
        <f t="shared" si="23"/>
        <v>0</v>
      </c>
      <c r="P67" s="9">
        <f t="shared" si="23"/>
        <v>0</v>
      </c>
      <c r="Q67" s="9">
        <f t="shared" si="23"/>
        <v>0</v>
      </c>
      <c r="R67" s="9">
        <f t="shared" si="23"/>
        <v>0</v>
      </c>
    </row>
    <row r="68" spans="2:18" ht="45.75" customHeight="1">
      <c r="B68" s="47" t="s">
        <v>61</v>
      </c>
      <c r="C68" s="47"/>
      <c r="D68" s="47"/>
      <c r="E68" s="31" t="e">
        <f>E64+E59</f>
        <v>#DIV/0!</v>
      </c>
      <c r="F68" s="31" t="e">
        <f t="shared" ref="F68:Q68" si="24">F64+F59</f>
        <v>#DIV/0!</v>
      </c>
      <c r="G68" s="31" t="e">
        <f t="shared" si="24"/>
        <v>#DIV/0!</v>
      </c>
      <c r="H68" s="31" t="e">
        <f t="shared" si="24"/>
        <v>#DIV/0!</v>
      </c>
      <c r="I68" s="31" t="e">
        <f t="shared" si="24"/>
        <v>#DIV/0!</v>
      </c>
      <c r="J68" s="31" t="e">
        <f t="shared" si="24"/>
        <v>#DIV/0!</v>
      </c>
      <c r="K68" s="31" t="e">
        <f t="shared" si="24"/>
        <v>#DIV/0!</v>
      </c>
      <c r="L68" s="31" t="e">
        <f t="shared" si="24"/>
        <v>#DIV/0!</v>
      </c>
      <c r="M68" s="31" t="e">
        <f t="shared" si="24"/>
        <v>#DIV/0!</v>
      </c>
      <c r="N68" s="31" t="e">
        <f t="shared" si="24"/>
        <v>#DIV/0!</v>
      </c>
      <c r="O68" s="31" t="e">
        <f t="shared" si="24"/>
        <v>#DIV/0!</v>
      </c>
      <c r="P68" s="31" t="e">
        <f t="shared" si="24"/>
        <v>#DIV/0!</v>
      </c>
      <c r="Q68" s="31" t="e">
        <f t="shared" si="24"/>
        <v>#DIV/0!</v>
      </c>
      <c r="R68" s="31" t="e">
        <f>R64+R59</f>
        <v>#DIV/0!</v>
      </c>
    </row>
    <row r="73" spans="2:18" ht="18.75">
      <c r="C73" s="34"/>
    </row>
  </sheetData>
  <mergeCells count="43">
    <mergeCell ref="B68:D68"/>
    <mergeCell ref="B66:R66"/>
    <mergeCell ref="E63:R63"/>
    <mergeCell ref="B61:R61"/>
    <mergeCell ref="B67:D67"/>
    <mergeCell ref="B62:D62"/>
    <mergeCell ref="B63:D63"/>
    <mergeCell ref="B64:D64"/>
    <mergeCell ref="B57:D57"/>
    <mergeCell ref="B58:D58"/>
    <mergeCell ref="B59:D59"/>
    <mergeCell ref="E58:R58"/>
    <mergeCell ref="B56:R56"/>
    <mergeCell ref="B42:C42"/>
    <mergeCell ref="B44:C44"/>
    <mergeCell ref="B46:C46"/>
    <mergeCell ref="B53:C53"/>
    <mergeCell ref="B54:C54"/>
    <mergeCell ref="B49:D49"/>
    <mergeCell ref="B48:C48"/>
    <mergeCell ref="B51:R51"/>
    <mergeCell ref="B50:D50"/>
    <mergeCell ref="B32:C32"/>
    <mergeCell ref="B34:C34"/>
    <mergeCell ref="B36:C36"/>
    <mergeCell ref="B38:C38"/>
    <mergeCell ref="B40:C40"/>
    <mergeCell ref="Q1:R1"/>
    <mergeCell ref="B6:B7"/>
    <mergeCell ref="B9:R9"/>
    <mergeCell ref="B30:R30"/>
    <mergeCell ref="B2:R2"/>
    <mergeCell ref="C6:C7"/>
    <mergeCell ref="D6:R6"/>
    <mergeCell ref="C23:E23"/>
    <mergeCell ref="B11:C11"/>
    <mergeCell ref="B13:C13"/>
    <mergeCell ref="B15:C15"/>
    <mergeCell ref="B17:C17"/>
    <mergeCell ref="B19:C19"/>
    <mergeCell ref="B21:C21"/>
    <mergeCell ref="B28:C28"/>
    <mergeCell ref="B29:D2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E22C6538842284BBD217C68E999AF5B" ma:contentTypeVersion="1" ma:contentTypeDescription="Создание документа." ma:contentTypeScope="" ma:versionID="1ed9d9ca0c75f55eed454626b58e250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6A473A-FD9B-40BA-B7BB-8C626F935F4F}"/>
</file>

<file path=customXml/itemProps2.xml><?xml version="1.0" encoding="utf-8"?>
<ds:datastoreItem xmlns:ds="http://schemas.openxmlformats.org/officeDocument/2006/customXml" ds:itemID="{51ECCA91-30B9-4361-A865-8CF8BDF60767}"/>
</file>

<file path=customXml/itemProps3.xml><?xml version="1.0" encoding="utf-8"?>
<ds:datastoreItem xmlns:ds="http://schemas.openxmlformats.org/officeDocument/2006/customXml" ds:itemID="{C7479AD6-328D-4D6F-9670-768CFA44F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2019-08-01T05:11:35Z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0x010100BE22C6538842284BBD217C68E999AF5B</vt:lpwstr>
  </property>
</Properties>
</file>